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PUES DE COPIA\contabilidad\proyecto nomade teatro\calificacion esal\"/>
    </mc:Choice>
  </mc:AlternateContent>
  <xr:revisionPtr revIDLastSave="0" documentId="13_ncr:1_{71DF8E4D-438A-473F-9B4B-B3BB6DCCBCAF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BALANCE GNRAL" sheetId="4" r:id="rId1"/>
    <sheet name="ESTADO DE RESULT" sheetId="1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4" i="1"/>
  <c r="H17" i="1" l="1"/>
  <c r="F13" i="1"/>
  <c r="F15" i="1" s="1"/>
  <c r="F16" i="1" s="1"/>
  <c r="B13" i="1" l="1"/>
  <c r="B52" i="1" l="1"/>
  <c r="B48" i="1"/>
  <c r="B44" i="1"/>
  <c r="B50" i="1" s="1"/>
  <c r="B51" i="1" s="1"/>
  <c r="B53" i="1" l="1"/>
  <c r="B15" i="1"/>
  <c r="B11" i="4" l="1"/>
  <c r="B15" i="4" l="1"/>
  <c r="B17" i="4" l="1"/>
  <c r="B20" i="4" s="1"/>
  <c r="B20" i="1"/>
  <c r="B22" i="1"/>
  <c r="B19" i="4" s="1"/>
  <c r="B18" i="4" l="1"/>
</calcChain>
</file>

<file path=xl/sharedStrings.xml><?xml version="1.0" encoding="utf-8"?>
<sst xmlns="http://schemas.openxmlformats.org/spreadsheetml/2006/main" count="65" uniqueCount="38">
  <si>
    <t>ESTADO DE RESULTADOS  FUNDACION PROYECTO NOMADE TEATRO</t>
  </si>
  <si>
    <t>INGRESOS POR ACTIVIDADES CULTURALES</t>
  </si>
  <si>
    <t>GASTOS OPERACIONALES</t>
  </si>
  <si>
    <t>HONORARIOS DE ADMINISTRACION</t>
  </si>
  <si>
    <t>HONORARIOS ASESORIA FINANCIERA</t>
  </si>
  <si>
    <t>HONORARIOS DE TALLERISTAS</t>
  </si>
  <si>
    <t>GASTOS NO OPERACIONALES</t>
  </si>
  <si>
    <t>UTILIDAD OPERACIONAL</t>
  </si>
  <si>
    <t>ANA CRISTINA MAFLA XIMENEZ</t>
  </si>
  <si>
    <t>REPRESENTANTE LEGAL</t>
  </si>
  <si>
    <t>FUNDACION PROYECTO NOMADE TEATRO</t>
  </si>
  <si>
    <t>ALBA NELLY GUERRON SEGURA</t>
  </si>
  <si>
    <t>CONTADOR PUBLICO</t>
  </si>
  <si>
    <t>TP 120896-T</t>
  </si>
  <si>
    <t>BALANCE GENERAL</t>
  </si>
  <si>
    <t>FUNDACION PROYECTO NOMADE TEATRO NIT 900568369-5</t>
  </si>
  <si>
    <t>DISPONIBLE</t>
  </si>
  <si>
    <t>PROPIEDAD PLANTA Y EQUIPO</t>
  </si>
  <si>
    <t>CUENTAS POR PAGAR</t>
  </si>
  <si>
    <t>TOTAL PATRIMONIO</t>
  </si>
  <si>
    <t>TOTAL PASIVOS</t>
  </si>
  <si>
    <t>TOTAL ACTIVO</t>
  </si>
  <si>
    <t>APORTES CAPITAL SOCIAL</t>
  </si>
  <si>
    <t>EXCEDENTE DEL EJERCICIO</t>
  </si>
  <si>
    <t>CUENTAS POR COBRAR</t>
  </si>
  <si>
    <t>EXCEDENTES</t>
  </si>
  <si>
    <t>TOTAL PATRIMONIO MAS PASIVO</t>
  </si>
  <si>
    <t>TRANSPORTE</t>
  </si>
  <si>
    <t>A 31 DE DICIEMBRE DEL 2019</t>
  </si>
  <si>
    <t>A DICIEMBRE  2019</t>
  </si>
  <si>
    <t>DESDE  1 DE ENERO HASTA EL 31 DE DICIEMBRE DEL 2019</t>
  </si>
  <si>
    <t>A DICIEMBRE 2019</t>
  </si>
  <si>
    <t>ingresos pasto salud</t>
  </si>
  <si>
    <t>inresos industria y comercio</t>
  </si>
  <si>
    <t>deducciones oreos municipios</t>
  </si>
  <si>
    <t>ica 6 x1000</t>
  </si>
  <si>
    <t>RETEICA</t>
  </si>
  <si>
    <t>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</si>
</sst>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0" fontId="0" fillId="2" borderId="1" xfId="0" applyFill="1" applyBorder="1"/>
    <xf numFmtId="164" fontId="0" fillId="2" borderId="1" xfId="1" applyNumberFormat="1" applyFont="1" applyFill="1" applyBorder="1"/>
    <xf numFmtId="164" fontId="2" fillId="0" borderId="0" xfId="1" applyNumberFormat="1" applyFont="1"/>
    <xf numFmtId="0" fontId="0" fillId="3" borderId="0" xfId="0" applyFill="1" applyBorder="1"/>
    <xf numFmtId="164" fontId="0" fillId="3" borderId="0" xfId="1" applyNumberFormat="1" applyFont="1" applyFill="1" applyBorder="1"/>
    <xf numFmtId="0" fontId="0" fillId="3" borderId="0" xfId="0" applyFill="1"/>
    <xf numFmtId="164" fontId="0" fillId="3" borderId="0" xfId="1" applyNumberFormat="1" applyFont="1" applyFill="1"/>
    <xf numFmtId="0" fontId="0" fillId="0" borderId="2" xfId="0" applyBorder="1"/>
    <xf numFmtId="164" fontId="2" fillId="2" borderId="3" xfId="1" applyNumberFormat="1" applyFont="1" applyFill="1" applyBorder="1"/>
    <xf numFmtId="0" fontId="2" fillId="2" borderId="4" xfId="0" applyFont="1" applyFill="1" applyBorder="1"/>
    <xf numFmtId="164" fontId="2" fillId="2" borderId="5" xfId="1" applyNumberFormat="1" applyFont="1" applyFill="1" applyBorder="1"/>
    <xf numFmtId="0" fontId="0" fillId="3" borderId="4" xfId="0" applyFill="1" applyBorder="1"/>
    <xf numFmtId="164" fontId="0" fillId="3" borderId="5" xfId="1" applyNumberFormat="1" applyFont="1" applyFill="1" applyBorder="1"/>
    <xf numFmtId="0" fontId="0" fillId="3" borderId="6" xfId="0" applyFill="1" applyBorder="1"/>
    <xf numFmtId="164" fontId="0" fillId="3" borderId="7" xfId="1" applyNumberFormat="1" applyFont="1" applyFill="1" applyBorder="1"/>
    <xf numFmtId="43" fontId="0" fillId="0" borderId="0" xfId="1" applyFont="1"/>
    <xf numFmtId="0" fontId="2" fillId="0" borderId="1" xfId="0" applyFont="1" applyBorder="1"/>
    <xf numFmtId="164" fontId="0" fillId="0" borderId="0" xfId="0" applyNumberFormat="1"/>
    <xf numFmtId="0" fontId="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1275522</xdr:colOff>
      <xdr:row>0</xdr:row>
      <xdr:rowOff>49696</xdr:rowOff>
    </xdr:from>
    <xdr:to>
      <xdr:col>1</xdr:col>
      <xdr:colOff>459768</xdr:colOff>
      <xdr:row>6</xdr:row>
      <xdr:rowOff>120181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522" y="49696"/>
          <a:ext cx="1213485" cy="121348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165653</xdr:colOff>
      <xdr:row>20</xdr:row>
      <xdr:rowOff>140805</xdr:rowOff>
    </xdr:from>
    <xdr:to>
      <xdr:col>0</xdr:col>
      <xdr:colOff>1270553</xdr:colOff>
      <xdr:row>23</xdr:row>
      <xdr:rowOff>186327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53" y="3967370"/>
          <a:ext cx="1104900" cy="61702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381001</xdr:colOff>
      <xdr:row>20</xdr:row>
      <xdr:rowOff>108864</xdr:rowOff>
    </xdr:from>
    <xdr:to>
      <xdr:col>1</xdr:col>
      <xdr:colOff>919369</xdr:colOff>
      <xdr:row>24</xdr:row>
      <xdr:rowOff>38767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0240" y="3935429"/>
          <a:ext cx="538368" cy="6919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1343025</xdr:colOff>
      <xdr:row>1</xdr:row>
      <xdr:rowOff>0</xdr:rowOff>
    </xdr:from>
    <xdr:to>
      <xdr:col>0</xdr:col>
      <xdr:colOff>2556510</xdr:colOff>
      <xdr:row>7</xdr:row>
      <xdr:rowOff>70485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90500"/>
          <a:ext cx="1213485" cy="121348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24</xdr:row>
      <xdr:rowOff>38679</xdr:rowOff>
    </xdr:from>
    <xdr:to>
      <xdr:col>0</xdr:col>
      <xdr:colOff>1228725</xdr:colOff>
      <xdr:row>27</xdr:row>
      <xdr:rowOff>84201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610679"/>
          <a:ext cx="1104900" cy="617022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23</xdr:row>
      <xdr:rowOff>0</xdr:rowOff>
    </xdr:from>
    <xdr:to>
      <xdr:col>1</xdr:col>
      <xdr:colOff>1013107</xdr:colOff>
      <xdr:row>28</xdr:row>
      <xdr:rowOff>44872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4381500"/>
          <a:ext cx="746407" cy="959272"/>
        </a:xfrm>
        <a:prstGeom prst="rect">
          <a:avLst/>
        </a:prstGeom>
      </xdr:spPr>
    </xdr:pic>
    <xdr:clientData/>
  </xdr:twoCellAnchor>
  <xdr:twoCellAnchor editAs="oneCell">
    <xdr:from>
      <xdr:col>0</xdr:col>
      <xdr:colOff>1275522</xdr:colOff>
      <xdr:row>33</xdr:row>
      <xdr:rowOff>49696</xdr:rowOff>
    </xdr:from>
    <xdr:to>
      <xdr:col>1</xdr:col>
      <xdr:colOff>459768</xdr:colOff>
      <xdr:row>39</xdr:row>
      <xdr:rowOff>120181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522" y="49696"/>
          <a:ext cx="1213071" cy="121348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165653</xdr:colOff>
      <xdr:row>53</xdr:row>
      <xdr:rowOff>140805</xdr:rowOff>
    </xdr:from>
    <xdr:to>
      <xdr:col>0</xdr:col>
      <xdr:colOff>1270553</xdr:colOff>
      <xdr:row>56</xdr:row>
      <xdr:rowOff>186327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53" y="3969855"/>
          <a:ext cx="1104900" cy="61702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381001</xdr:colOff>
      <xdr:row>53</xdr:row>
      <xdr:rowOff>108864</xdr:rowOff>
    </xdr:from>
    <xdr:to>
      <xdr:col>1</xdr:col>
      <xdr:colOff>919369</xdr:colOff>
      <xdr:row>57</xdr:row>
      <xdr:rowOff>38767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826" y="3937914"/>
          <a:ext cx="538368" cy="691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B27"/>
  <sheetViews>
    <sheetView zoomScale="115" zoomScaleNormal="115" workbookViewId="0">
      <selection activeCell="E1" sqref="E1"/>
    </sheetView>
  </sheetViews>
  <sheetFormatPr baseColWidth="10" defaultRowHeight="15" x14ac:dyDescent="0.25"/>
  <cols>
    <col min="1" max="1" width="30.42578125" customWidth="1"/>
    <col min="2" max="2" width="28.42578125" style="1" customWidth="1"/>
    <col min="3" max="3" width="0.85546875" customWidth="1"/>
  </cols>
  <sheetData>
    <row r="7" spans="1:2" x14ac:dyDescent="0.25">
      <c r="A7" t="s">
        <v>14</v>
      </c>
    </row>
    <row r="8" spans="1:2" x14ac:dyDescent="0.25">
      <c r="A8" t="s">
        <v>15</v>
      </c>
    </row>
    <row r="9" spans="1:2" ht="15.75" thickBot="1" x14ac:dyDescent="0.3">
      <c r="A9" t="s">
        <v>28</v>
      </c>
    </row>
    <row r="10" spans="1:2" x14ac:dyDescent="0.25">
      <c r="A10" s="11"/>
      <c r="B10" s="12" t="s">
        <v>29</v>
      </c>
    </row>
    <row r="11" spans="1:2" x14ac:dyDescent="0.25">
      <c r="A11" s="13" t="s">
        <v>21</v>
      </c>
      <c r="B11" s="14">
        <f>+B12+B14+B13</f>
        <v>2600000</v>
      </c>
    </row>
    <row r="12" spans="1:2" x14ac:dyDescent="0.25">
      <c r="A12" s="15" t="s">
        <v>16</v>
      </c>
      <c r="B12" s="16">
        <v>600000</v>
      </c>
    </row>
    <row r="13" spans="1:2" x14ac:dyDescent="0.25">
      <c r="A13" s="15" t="s">
        <v>24</v>
      </c>
      <c r="B13" s="16">
        <v>0</v>
      </c>
    </row>
    <row r="14" spans="1:2" x14ac:dyDescent="0.25">
      <c r="A14" s="15" t="s">
        <v>17</v>
      </c>
      <c r="B14" s="16">
        <v>2000000</v>
      </c>
    </row>
    <row r="15" spans="1:2" x14ac:dyDescent="0.25">
      <c r="A15" s="13" t="s">
        <v>20</v>
      </c>
      <c r="B15" s="14">
        <f>+B16</f>
        <v>0</v>
      </c>
    </row>
    <row r="16" spans="1:2" x14ac:dyDescent="0.25">
      <c r="A16" s="15" t="s">
        <v>18</v>
      </c>
      <c r="B16" s="16">
        <v>0</v>
      </c>
    </row>
    <row r="17" spans="1:2" x14ac:dyDescent="0.25">
      <c r="A17" s="13" t="s">
        <v>19</v>
      </c>
      <c r="B17" s="14">
        <f>+B11-B15</f>
        <v>2600000</v>
      </c>
    </row>
    <row r="18" spans="1:2" x14ac:dyDescent="0.25">
      <c r="A18" s="15" t="s">
        <v>22</v>
      </c>
      <c r="B18" s="16">
        <f>+B17-B19</f>
        <v>2600000</v>
      </c>
    </row>
    <row r="19" spans="1:2" s="9" customFormat="1" x14ac:dyDescent="0.25">
      <c r="A19" s="15" t="s">
        <v>23</v>
      </c>
      <c r="B19" s="16">
        <f>+'ESTADO DE RESULT'!B22</f>
        <v>0</v>
      </c>
    </row>
    <row r="20" spans="1:2" s="9" customFormat="1" ht="15.75" thickBot="1" x14ac:dyDescent="0.3">
      <c r="A20" s="17" t="s">
        <v>26</v>
      </c>
      <c r="B20" s="18">
        <f>+B15+B17</f>
        <v>2600000</v>
      </c>
    </row>
    <row r="21" spans="1:2" s="9" customFormat="1" x14ac:dyDescent="0.25">
      <c r="A21" s="7"/>
      <c r="B21" s="8"/>
    </row>
    <row r="22" spans="1:2" s="9" customFormat="1" x14ac:dyDescent="0.25">
      <c r="A22" s="7"/>
      <c r="B22" s="8"/>
    </row>
    <row r="23" spans="1:2" s="9" customFormat="1" x14ac:dyDescent="0.25">
      <c r="A23" s="7"/>
      <c r="B23" s="8"/>
    </row>
    <row r="24" spans="1:2" s="9" customFormat="1" x14ac:dyDescent="0.25">
      <c r="B24" s="10"/>
    </row>
    <row r="25" spans="1:2" x14ac:dyDescent="0.25">
      <c r="A25" t="s">
        <v>8</v>
      </c>
      <c r="B25" s="1" t="s">
        <v>11</v>
      </c>
    </row>
    <row r="26" spans="1:2" x14ac:dyDescent="0.25">
      <c r="A26" t="s">
        <v>9</v>
      </c>
      <c r="B26" s="1" t="s">
        <v>12</v>
      </c>
    </row>
    <row r="27" spans="1:2" x14ac:dyDescent="0.25">
      <c r="A27" t="s">
        <v>10</v>
      </c>
      <c r="B27" s="1" t="s">
        <v>13</v>
      </c>
    </row>
  </sheetData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H60"/>
  <sheetViews>
    <sheetView tabSelected="1" topLeftCell="A8" workbookViewId="0">
      <selection activeCell="E8" sqref="E8"/>
    </sheetView>
  </sheetViews>
  <sheetFormatPr baseColWidth="10" defaultRowHeight="15" x14ac:dyDescent="0.25"/>
  <cols>
    <col min="1" max="1" width="43.140625" customWidth="1"/>
    <col min="2" max="2" width="26.28515625" style="1" customWidth="1"/>
    <col min="3" max="3" width="2.140625" customWidth="1"/>
    <col min="4" max="4" width="17.28515625" bestFit="1" customWidth="1"/>
    <col min="6" max="6" width="12.5703125" bestFit="1" customWidth="1"/>
    <col min="8" max="8" width="13.140625" bestFit="1" customWidth="1"/>
  </cols>
  <sheetData>
    <row r="9" spans="1:7" x14ac:dyDescent="0.25">
      <c r="A9" t="s">
        <v>0</v>
      </c>
    </row>
    <row r="10" spans="1:7" x14ac:dyDescent="0.25">
      <c r="A10" t="s">
        <v>15</v>
      </c>
    </row>
    <row r="11" spans="1:7" x14ac:dyDescent="0.25">
      <c r="A11" t="s">
        <v>30</v>
      </c>
    </row>
    <row r="12" spans="1:7" x14ac:dyDescent="0.25">
      <c r="B12" s="6" t="s">
        <v>31</v>
      </c>
      <c r="D12" s="20" t="s">
        <v>32</v>
      </c>
      <c r="F12" s="22" t="s">
        <v>33</v>
      </c>
    </row>
    <row r="13" spans="1:7" x14ac:dyDescent="0.25">
      <c r="A13" s="4" t="s">
        <v>1</v>
      </c>
      <c r="B13" s="5">
        <f>23000000+26000000</f>
        <v>49000000</v>
      </c>
      <c r="D13" s="3">
        <v>18000000</v>
      </c>
      <c r="F13" s="21">
        <f>+B13+D13</f>
        <v>67000000</v>
      </c>
    </row>
    <row r="14" spans="1:7" x14ac:dyDescent="0.25">
      <c r="A14" s="2"/>
      <c r="B14" s="3"/>
      <c r="D14" s="2"/>
      <c r="F14" s="21">
        <f>+B13</f>
        <v>49000000</v>
      </c>
      <c r="G14" t="s">
        <v>34</v>
      </c>
    </row>
    <row r="15" spans="1:7" x14ac:dyDescent="0.25">
      <c r="A15" s="4" t="s">
        <v>2</v>
      </c>
      <c r="B15" s="5">
        <f>+B16+B17+B18+B19</f>
        <v>49000000</v>
      </c>
      <c r="D15" s="2"/>
      <c r="F15" s="21">
        <f>+F13-F14</f>
        <v>18000000</v>
      </c>
    </row>
    <row r="16" spans="1:7" x14ac:dyDescent="0.25">
      <c r="A16" s="2" t="s">
        <v>3</v>
      </c>
      <c r="B16" s="3">
        <v>7000000</v>
      </c>
      <c r="D16" s="2"/>
      <c r="F16" s="21">
        <f>+F15*6/1000</f>
        <v>108000</v>
      </c>
      <c r="G16" t="s">
        <v>35</v>
      </c>
    </row>
    <row r="17" spans="1:8" x14ac:dyDescent="0.25">
      <c r="A17" s="2" t="s">
        <v>4</v>
      </c>
      <c r="B17" s="3">
        <v>3000000</v>
      </c>
      <c r="D17" s="2"/>
      <c r="F17" s="21">
        <f>+F16</f>
        <v>108000</v>
      </c>
      <c r="G17" t="s">
        <v>36</v>
      </c>
      <c r="H17" s="19">
        <f>35000*80</f>
        <v>2800000</v>
      </c>
    </row>
    <row r="18" spans="1:8" x14ac:dyDescent="0.25">
      <c r="A18" s="2" t="s">
        <v>5</v>
      </c>
      <c r="B18" s="3">
        <v>28000000</v>
      </c>
      <c r="D18" s="2"/>
      <c r="F18">
        <v>0</v>
      </c>
      <c r="G18" t="s">
        <v>37</v>
      </c>
    </row>
    <row r="19" spans="1:8" x14ac:dyDescent="0.25">
      <c r="A19" s="2" t="s">
        <v>27</v>
      </c>
      <c r="B19" s="3">
        <v>11000000</v>
      </c>
      <c r="D19" s="2"/>
    </row>
    <row r="20" spans="1:8" x14ac:dyDescent="0.25">
      <c r="A20" s="4" t="s">
        <v>7</v>
      </c>
      <c r="B20" s="5">
        <f>+B13-B15</f>
        <v>0</v>
      </c>
      <c r="D20" s="2"/>
    </row>
    <row r="21" spans="1:8" x14ac:dyDescent="0.25">
      <c r="A21" s="2" t="s">
        <v>6</v>
      </c>
      <c r="B21" s="3"/>
      <c r="D21" s="2"/>
    </row>
    <row r="22" spans="1:8" x14ac:dyDescent="0.25">
      <c r="A22" s="4" t="s">
        <v>25</v>
      </c>
      <c r="B22" s="5">
        <f>+B13-B15</f>
        <v>0</v>
      </c>
      <c r="D22" s="2"/>
    </row>
    <row r="23" spans="1:8" s="9" customFormat="1" x14ac:dyDescent="0.25">
      <c r="A23" s="7"/>
      <c r="B23" s="8"/>
    </row>
    <row r="24" spans="1:8" s="9" customFormat="1" x14ac:dyDescent="0.25">
      <c r="A24" s="7"/>
      <c r="B24" s="8"/>
    </row>
    <row r="25" spans="1:8" s="9" customFormat="1" x14ac:dyDescent="0.25">
      <c r="A25" s="7"/>
      <c r="B25" s="8"/>
    </row>
    <row r="26" spans="1:8" s="9" customFormat="1" x14ac:dyDescent="0.25">
      <c r="A26" s="7"/>
      <c r="B26" s="8"/>
    </row>
    <row r="27" spans="1:8" s="9" customFormat="1" x14ac:dyDescent="0.25">
      <c r="A27" s="7"/>
      <c r="B27" s="8"/>
    </row>
    <row r="28" spans="1:8" s="9" customFormat="1" ht="12" customHeight="1" x14ac:dyDescent="0.25">
      <c r="B28" s="10"/>
    </row>
    <row r="29" spans="1:8" x14ac:dyDescent="0.25">
      <c r="A29" t="s">
        <v>8</v>
      </c>
      <c r="B29" s="1" t="s">
        <v>11</v>
      </c>
    </row>
    <row r="30" spans="1:8" x14ac:dyDescent="0.25">
      <c r="A30" t="s">
        <v>9</v>
      </c>
      <c r="B30" s="1" t="s">
        <v>12</v>
      </c>
    </row>
    <row r="31" spans="1:8" x14ac:dyDescent="0.25">
      <c r="A31" t="s">
        <v>10</v>
      </c>
      <c r="B31" s="1" t="s">
        <v>13</v>
      </c>
    </row>
    <row r="40" spans="1:2" x14ac:dyDescent="0.25">
      <c r="A40" t="s">
        <v>14</v>
      </c>
    </row>
    <row r="41" spans="1:2" x14ac:dyDescent="0.25">
      <c r="A41" t="s">
        <v>15</v>
      </c>
    </row>
    <row r="42" spans="1:2" ht="15.75" thickBot="1" x14ac:dyDescent="0.3">
      <c r="A42" t="s">
        <v>28</v>
      </c>
    </row>
    <row r="43" spans="1:2" x14ac:dyDescent="0.25">
      <c r="A43" s="11"/>
      <c r="B43" s="12" t="s">
        <v>29</v>
      </c>
    </row>
    <row r="44" spans="1:2" x14ac:dyDescent="0.25">
      <c r="A44" s="13" t="s">
        <v>21</v>
      </c>
      <c r="B44" s="14">
        <f>+B45+B47+B46</f>
        <v>2600000</v>
      </c>
    </row>
    <row r="45" spans="1:2" x14ac:dyDescent="0.25">
      <c r="A45" s="15" t="s">
        <v>16</v>
      </c>
      <c r="B45" s="16">
        <v>600000</v>
      </c>
    </row>
    <row r="46" spans="1:2" x14ac:dyDescent="0.25">
      <c r="A46" s="15" t="s">
        <v>24</v>
      </c>
      <c r="B46" s="16">
        <v>0</v>
      </c>
    </row>
    <row r="47" spans="1:2" x14ac:dyDescent="0.25">
      <c r="A47" s="15" t="s">
        <v>17</v>
      </c>
      <c r="B47" s="16">
        <v>2000000</v>
      </c>
    </row>
    <row r="48" spans="1:2" x14ac:dyDescent="0.25">
      <c r="A48" s="13" t="s">
        <v>20</v>
      </c>
      <c r="B48" s="14">
        <f>+B49</f>
        <v>0</v>
      </c>
    </row>
    <row r="49" spans="1:2" x14ac:dyDescent="0.25">
      <c r="A49" s="15" t="s">
        <v>18</v>
      </c>
      <c r="B49" s="16">
        <v>0</v>
      </c>
    </row>
    <row r="50" spans="1:2" x14ac:dyDescent="0.25">
      <c r="A50" s="13" t="s">
        <v>19</v>
      </c>
      <c r="B50" s="14">
        <f>+B44-B48</f>
        <v>2600000</v>
      </c>
    </row>
    <row r="51" spans="1:2" x14ac:dyDescent="0.25">
      <c r="A51" s="15" t="s">
        <v>22</v>
      </c>
      <c r="B51" s="16">
        <f>+B50-B52</f>
        <v>2600000</v>
      </c>
    </row>
    <row r="52" spans="1:2" x14ac:dyDescent="0.25">
      <c r="A52" s="15" t="s">
        <v>23</v>
      </c>
      <c r="B52" s="16">
        <f>+'ESTADO DE RESULT'!B55</f>
        <v>0</v>
      </c>
    </row>
    <row r="53" spans="1:2" ht="15.75" thickBot="1" x14ac:dyDescent="0.3">
      <c r="A53" s="17" t="s">
        <v>26</v>
      </c>
      <c r="B53" s="18">
        <f>+B48+B50</f>
        <v>2600000</v>
      </c>
    </row>
    <row r="54" spans="1:2" x14ac:dyDescent="0.25">
      <c r="A54" s="7"/>
      <c r="B54" s="8"/>
    </row>
    <row r="55" spans="1:2" x14ac:dyDescent="0.25">
      <c r="A55" s="7"/>
      <c r="B55" s="8"/>
    </row>
    <row r="56" spans="1:2" x14ac:dyDescent="0.25">
      <c r="A56" s="7"/>
      <c r="B56" s="8"/>
    </row>
    <row r="57" spans="1:2" x14ac:dyDescent="0.25">
      <c r="A57" s="9"/>
      <c r="B57" s="10"/>
    </row>
    <row r="58" spans="1:2" x14ac:dyDescent="0.25">
      <c r="A58" t="s">
        <v>8</v>
      </c>
      <c r="B58" s="1" t="s">
        <v>11</v>
      </c>
    </row>
    <row r="59" spans="1:2" x14ac:dyDescent="0.25">
      <c r="A59" t="s">
        <v>9</v>
      </c>
      <c r="B59" s="1" t="s">
        <v>12</v>
      </c>
    </row>
    <row r="60" spans="1:2" x14ac:dyDescent="0.25">
      <c r="A60" t="s">
        <v>10</v>
      </c>
      <c r="B60" s="1" t="s">
        <v>13</v>
      </c>
    </row>
  </sheetData>
  <pageMargins left="0.7" right="0.7" top="0.75" bottom="0.75" header="0.3" footer="0.3"/>
  <pageSetup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BALANCE GNRAL</vt:lpstr>
      <vt:lpstr>ESTADO DE RESULT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CAICEDO</dc:creator>
  <cp:lastModifiedBy>ALBA NELLY</cp:lastModifiedBy>
  <cp:lastPrinted>2019-03-18T17:09:11Z</cp:lastPrinted>
  <dcterms:created xsi:type="dcterms:W3CDTF">2016-10-11T19:46:59Z</dcterms:created>
  <dcterms:modified xsi:type="dcterms:W3CDTF">2020-05-27T23:28:27Z</dcterms:modified>
</cp:coreProperties>
</file>